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025" windowWidth="14880" windowHeight="3600" activeTab="0"/>
  </bookViews>
  <sheets>
    <sheet name="ANEXA RAT " sheetId="1" r:id="rId1"/>
  </sheets>
  <definedNames/>
  <calcPr fullCalcOnLoad="1"/>
</workbook>
</file>

<file path=xl/sharedStrings.xml><?xml version="1.0" encoding="utf-8"?>
<sst xmlns="http://schemas.openxmlformats.org/spreadsheetml/2006/main" count="199" uniqueCount="162">
  <si>
    <t>INDICATORI</t>
  </si>
  <si>
    <t>Nr. rd.</t>
  </si>
  <si>
    <t>%</t>
  </si>
  <si>
    <t>I.</t>
  </si>
  <si>
    <t>Venituri totale din exploatare, din care:</t>
  </si>
  <si>
    <t>a)</t>
  </si>
  <si>
    <t>subvenții, cf. prevederilor legale în vigoare</t>
  </si>
  <si>
    <t>b)</t>
  </si>
  <si>
    <t>transferuri, cf. prevederilor legale în vigoare</t>
  </si>
  <si>
    <t>Venituri financiare</t>
  </si>
  <si>
    <t>II</t>
  </si>
  <si>
    <t>A.</t>
  </si>
  <si>
    <t>B.</t>
  </si>
  <si>
    <t>C.</t>
  </si>
  <si>
    <t>C0</t>
  </si>
  <si>
    <t>C1</t>
  </si>
  <si>
    <t>ch. cu salariile</t>
  </si>
  <si>
    <t>C2</t>
  </si>
  <si>
    <t>bonusuri</t>
  </si>
  <si>
    <t>C3</t>
  </si>
  <si>
    <t>alte cheltuieli cu personalul, din care:</t>
  </si>
  <si>
    <t>C4</t>
  </si>
  <si>
    <t>C5</t>
  </si>
  <si>
    <t>Cheltuieli cu contribuțiile datorate de angajator</t>
  </si>
  <si>
    <t>D.</t>
  </si>
  <si>
    <t>alte cheltuieli de exploatare</t>
  </si>
  <si>
    <t>Cheltuieli financiare</t>
  </si>
  <si>
    <t>III</t>
  </si>
  <si>
    <t>IV</t>
  </si>
  <si>
    <t>V</t>
  </si>
  <si>
    <t>Rezerve legale</t>
  </si>
  <si>
    <t>Alte rezerve reprezentând facilități fiscale prevăzute de lege</t>
  </si>
  <si>
    <t>Acoperirea pierderilor contabile din anii precedenți</t>
  </si>
  <si>
    <t>Alte repartizări prevăzute de lege</t>
  </si>
  <si>
    <t>Participarea salariaților la profit în limita a 10% din profitul net, dar nu mai mult de nivelul unui salariu de bază mediu lunar realizat la nivelul operatorului economic în exercițiul financiar de referință</t>
  </si>
  <si>
    <t>- dividende cuvenite bugetului de stat</t>
  </si>
  <si>
    <t>- dividende cuvenite bugetului local</t>
  </si>
  <si>
    <t>c)</t>
  </si>
  <si>
    <t>- dividende cuvenite altor acționari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</si>
  <si>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</si>
  <si>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</si>
  <si>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</si>
  <si>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</si>
  <si>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</si>
  <si>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</si>
  <si>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d)</t>
  </si>
  <si>
    <t>e)</t>
  </si>
  <si>
    <t>alte cheltuieli</t>
  </si>
  <si>
    <t>VIII</t>
  </si>
  <si>
    <t>SURSE DE FINANȚARE A INVESTIȚIILOR, din care:</t>
  </si>
  <si>
    <t>Alocații de la buget</t>
  </si>
  <si>
    <t>alocații bugetare aferente plății angajamentelor din anii anteriori</t>
  </si>
  <si>
    <t>IX</t>
  </si>
  <si>
    <t>CHELTUIELI PENTRU INVESTIȚII</t>
  </si>
  <si>
    <t>X</t>
  </si>
  <si>
    <t>DATE DE FUNDAMENTARE</t>
  </si>
  <si>
    <t>Nr. de personal prognozat la finele anului</t>
  </si>
  <si>
    <t>Nr. mediu de salariați total</t>
  </si>
  <si>
    <t>Câștigul mediu lunar pe salariat (lei/persoană) determinat pe baza cheltuielilor de natură salarială, recalculat cf. Legii anuale a bugetului de stat **)</t>
  </si>
  <si>
    <t>Productivitatea muncii în unități valorice pe total personal mediu recalculată cf. Legii anuale a bugetului de stat</t>
  </si>
  <si>
    <t>Productivitatea muncii în unități fizice pe total personal mediu (cantitate produse finite/ persoană)</t>
  </si>
  <si>
    <t>Plăți restante</t>
  </si>
  <si>
    <t>Creanțe restante</t>
  </si>
  <si>
    <t>52</t>
  </si>
  <si>
    <t>54</t>
  </si>
  <si>
    <t>55</t>
  </si>
  <si>
    <t>VENITURI TOTALE (Rd.1=Rd.2+Rd.5)</t>
  </si>
  <si>
    <t>CHELTUIELI TOTALE (Rd.6=Rd.7+Rd.19)</t>
  </si>
  <si>
    <t>Cheltuieli de exploatare,(Rd. 7= Rd.8+Rd.9+Rd.10+Rd.18) din care:</t>
  </si>
  <si>
    <t>cheltuieli cu bunuri si servicii</t>
  </si>
  <si>
    <t>cheltuieli cu impozite, taxe si varsaminte asimilate</t>
  </si>
  <si>
    <t>cheltuieli cu personalul, (Rd.10=Rd.11+Rd.14+Rd.16+Rd.17) din care:</t>
  </si>
  <si>
    <t>Cheltuieli de natură salarială(Rd.11=Rd.12+Rd.13)</t>
  </si>
  <si>
    <t>cheltuieli cu plati compensatorii aferente disponibilizărilor de personal</t>
  </si>
  <si>
    <t>Cheltuieli aferente contractului de mandat si a altor organe de conducere si control, comisii si comitete</t>
  </si>
  <si>
    <t>REZULTATUL BRUT (profit/pierdere) (Rd.20=Rd.1-Rd.6)</t>
  </si>
  <si>
    <t>IMPOZIT PE PROFIT CURENT</t>
  </si>
  <si>
    <t>IMPOZIT PE PROFIT AMÂNAT</t>
  </si>
  <si>
    <t>VENITURI DIN IMPOZITUL PE PROFIT AMÂNAT</t>
  </si>
  <si>
    <t>IMPOZITUL SPECIFIC UNOR ACTIVITĂȚI</t>
  </si>
  <si>
    <t>ALTE IMPOZITE NEPREZENTATE LA ELEMENTELE DE MAI SUS</t>
  </si>
  <si>
    <t>PROFITUL/PIERDEREA NETA A PERIOADEI DE RAPORTARE (Rd. 26=Rd.20-Rd.21-Rd.22+Rd.23-Rd.24-Rd.25), din care:</t>
  </si>
  <si>
    <t>Constituirea surselor proprii de finanțare pentru proiectele cofinanțate din împrumuturi externe, precum și pentru constituirea surselor necesare rambursării ratelor de capital, plații dobânzilor, comisioanelor și altor costuri aferente acestor împrumuturi</t>
  </si>
  <si>
    <t>Profitul contabil rămas după deducerea sumelor de la Rd. 27, 28, 29, 30, 31 (Rd. 32= Rd.26-(Rd.27 la Rd. 31)&gt;= 0)</t>
  </si>
  <si>
    <t>Minimum 50% vărsăminte la bugetul de stat sau local în cazul regiilor autonome, ori dividende cuvenite actionarilor, în cazul societăților/ companiilor naționale și societăților cu capital integral sau majoritar de stat, din care:</t>
  </si>
  <si>
    <t>Profitul nerepartizat pe destinațiile prevăzute la Rd.33 - Rd.34 se repartizează la alte rezerve și constituie sursă proprie de finanțare</t>
  </si>
  <si>
    <t>cheltuieli privind prestarile de servicii</t>
  </si>
  <si>
    <t>cheltuieli cu reclama si publicitate</t>
  </si>
  <si>
    <t>Castigul mediu lunar pe salariat (lei/persoană) determinat pe baza cheltuielilor de natură salarială *)</t>
  </si>
  <si>
    <t>Productivitatea muncii în unități valorice pe total personal mediu (mii lei/persoană) (Rd.2/Rd.51)</t>
  </si>
  <si>
    <t>Cheltuieli totale la 1000 lei venituri totale (Rd. 57= (Rd.6/Rd.1)x1000)</t>
  </si>
  <si>
    <t>51</t>
  </si>
  <si>
    <t>53</t>
  </si>
  <si>
    <t>mii lei</t>
  </si>
  <si>
    <t>9=7/5</t>
  </si>
  <si>
    <t>10=8/7</t>
  </si>
  <si>
    <t>35</t>
  </si>
  <si>
    <t>36</t>
  </si>
  <si>
    <t>37</t>
  </si>
  <si>
    <t>9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</si>
  <si>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</si>
  <si>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</si>
  <si>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</si>
  <si>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</si>
  <si>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</si>
  <si>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</si>
  <si>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</si>
  <si>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</si>
  <si>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</si>
  <si>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</t>
  </si>
  <si>
    <t>47</t>
  </si>
  <si>
    <t>48</t>
  </si>
  <si>
    <t>49</t>
  </si>
  <si>
    <t>50</t>
  </si>
  <si>
    <t>2</t>
  </si>
  <si>
    <t>3</t>
  </si>
  <si>
    <t>4</t>
  </si>
  <si>
    <t>5</t>
  </si>
  <si>
    <t>6</t>
  </si>
  <si>
    <t>7</t>
  </si>
  <si>
    <t>56</t>
  </si>
  <si>
    <t>8</t>
  </si>
  <si>
    <t>57</t>
  </si>
  <si>
    <t>58</t>
  </si>
  <si>
    <t>10</t>
  </si>
  <si>
    <t>59</t>
  </si>
  <si>
    <t>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</si>
  <si>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</si>
  <si>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</si>
  <si>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</si>
  <si>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</si>
  <si>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</si>
  <si>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</si>
  <si>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</si>
  <si>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</si>
  <si>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</si>
  <si>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</si>
  <si>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</si>
  <si>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</si>
  <si>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</si>
  <si>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</si>
  <si>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</si>
  <si>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</si>
  <si>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</si>
  <si>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</si>
  <si>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</si>
  <si>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</si>
  <si>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</si>
  <si>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</si>
  <si>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</si>
  <si>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</si>
  <si>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BUGETUL DE VENITURI SI CHELTUIELI</t>
  </si>
  <si>
    <t>Estimări an 2023</t>
  </si>
  <si>
    <t xml:space="preserve"> % 6=5/4*100</t>
  </si>
  <si>
    <t>Aprobat an curent cf. HCL 61/2022</t>
  </si>
  <si>
    <t>Propuneri rectificare 2022</t>
  </si>
  <si>
    <t>Estimări an 2024</t>
  </si>
  <si>
    <t xml:space="preserve">ANEXA </t>
  </si>
  <si>
    <t>PREȘEDINTE DE ȘEDINȚĂ</t>
  </si>
  <si>
    <t>LUCIAN-COSTIN DINDIRICĂ</t>
  </si>
  <si>
    <t>pe anul 2022 la R.A.T SRL</t>
  </si>
  <si>
    <t>la Hotărârea nr.544/27.10.2022</t>
  </si>
</sst>
</file>

<file path=xl/styles.xml><?xml version="1.0" encoding="utf-8"?>
<styleSheet xmlns="http://schemas.openxmlformats.org/spreadsheetml/2006/main">
  <numFmts count="2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[$-409]h:mm:ss\ AM/PM"/>
    <numFmt numFmtId="178" formatCode="00000"/>
    <numFmt numFmtId="179" formatCode="0;[Red]0"/>
    <numFmt numFmtId="180" formatCode="0_);\(0\)"/>
    <numFmt numFmtId="181" formatCode="#,##0;[Red]#,##0"/>
    <numFmt numFmtId="182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/>
      <right/>
      <top/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/>
      <right/>
      <top style="medium">
        <color indexed="63"/>
      </top>
      <bottom/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/>
      <top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6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37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32" borderId="11" xfId="0" applyFont="1" applyFill="1" applyBorder="1" applyAlignment="1">
      <alignment horizontal="left" wrapText="1"/>
    </xf>
    <xf numFmtId="0" fontId="1" fillId="32" borderId="12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justify" wrapText="1"/>
    </xf>
    <xf numFmtId="0" fontId="1" fillId="0" borderId="12" xfId="0" applyFont="1" applyBorder="1" applyAlignment="1">
      <alignment horizontal="left" vertical="justify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right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R13" sqref="R13"/>
    </sheetView>
  </sheetViews>
  <sheetFormatPr defaultColWidth="9.140625" defaultRowHeight="15"/>
  <cols>
    <col min="1" max="1" width="1.421875" style="5" customWidth="1"/>
    <col min="2" max="2" width="3.7109375" style="5" customWidth="1"/>
    <col min="3" max="5" width="2.8515625" style="5" customWidth="1"/>
    <col min="6" max="6" width="32.28125" style="5" customWidth="1"/>
    <col min="7" max="7" width="3.8515625" style="5" customWidth="1"/>
    <col min="8" max="8" width="9.57421875" style="5" customWidth="1"/>
    <col min="9" max="10" width="10.57421875" style="5" customWidth="1"/>
    <col min="11" max="11" width="8.7109375" style="5" customWidth="1"/>
    <col min="12" max="12" width="8.28125" style="5" customWidth="1"/>
    <col min="13" max="13" width="6.140625" style="5" customWidth="1"/>
    <col min="14" max="14" width="7.421875" style="5" customWidth="1"/>
    <col min="15" max="16384" width="9.140625" style="5" customWidth="1"/>
  </cols>
  <sheetData>
    <row r="1" spans="1:14" ht="15.75" customHeight="1">
      <c r="A1" s="73"/>
      <c r="B1" s="73"/>
      <c r="C1" s="73"/>
      <c r="D1" s="73"/>
      <c r="E1" s="73"/>
      <c r="F1" s="73"/>
      <c r="G1" s="73"/>
      <c r="M1" s="39" t="s">
        <v>157</v>
      </c>
      <c r="N1" s="61"/>
    </row>
    <row r="2" spans="1:10" ht="16.5" customHeight="1">
      <c r="A2" s="73"/>
      <c r="B2" s="73"/>
      <c r="C2" s="73"/>
      <c r="D2" s="73"/>
      <c r="E2" s="73"/>
      <c r="F2" s="73"/>
      <c r="J2" s="1" t="s">
        <v>161</v>
      </c>
    </row>
    <row r="3" spans="1:6" ht="17.25" customHeight="1">
      <c r="A3" s="73"/>
      <c r="B3" s="73"/>
      <c r="C3" s="73"/>
      <c r="D3" s="73"/>
      <c r="E3" s="73"/>
      <c r="F3" s="73"/>
    </row>
    <row r="4" spans="1:6" ht="16.5" customHeight="1">
      <c r="A4" s="73"/>
      <c r="B4" s="73"/>
      <c r="C4" s="73"/>
      <c r="D4" s="73"/>
      <c r="E4" s="73"/>
      <c r="F4" s="73"/>
    </row>
    <row r="5" spans="6:14" ht="15">
      <c r="F5" s="61" t="s">
        <v>151</v>
      </c>
      <c r="G5" s="61"/>
      <c r="H5" s="61"/>
      <c r="I5" s="61"/>
      <c r="J5" s="61"/>
      <c r="K5" s="61"/>
      <c r="L5" s="61"/>
      <c r="M5" s="61"/>
      <c r="N5" s="61"/>
    </row>
    <row r="6" spans="6:14" ht="15">
      <c r="F6" s="39" t="s">
        <v>160</v>
      </c>
      <c r="G6" s="61"/>
      <c r="H6" s="61"/>
      <c r="I6" s="61"/>
      <c r="J6" s="61"/>
      <c r="K6" s="61"/>
      <c r="L6" s="61"/>
      <c r="M6" s="61"/>
      <c r="N6" s="61"/>
    </row>
    <row r="8" spans="2:14" ht="15.75" thickBot="1">
      <c r="B8" s="62"/>
      <c r="C8" s="62"/>
      <c r="D8" s="62"/>
      <c r="E8" s="62"/>
      <c r="F8" s="62"/>
      <c r="G8" s="6"/>
      <c r="H8" s="6"/>
      <c r="I8" s="6"/>
      <c r="J8" s="6"/>
      <c r="K8" s="6"/>
      <c r="L8" s="6"/>
      <c r="M8" s="62" t="s">
        <v>93</v>
      </c>
      <c r="N8" s="62"/>
    </row>
    <row r="9" spans="2:14" ht="36" customHeight="1" thickBot="1">
      <c r="B9" s="63"/>
      <c r="C9" s="64"/>
      <c r="D9" s="65"/>
      <c r="E9" s="69" t="s">
        <v>0</v>
      </c>
      <c r="F9" s="70"/>
      <c r="G9" s="50" t="s">
        <v>1</v>
      </c>
      <c r="H9" s="35" t="s">
        <v>154</v>
      </c>
      <c r="I9" s="35" t="s">
        <v>155</v>
      </c>
      <c r="J9" s="35" t="s">
        <v>153</v>
      </c>
      <c r="K9" s="35" t="s">
        <v>152</v>
      </c>
      <c r="L9" s="35" t="s">
        <v>156</v>
      </c>
      <c r="M9" s="54" t="s">
        <v>2</v>
      </c>
      <c r="N9" s="55"/>
    </row>
    <row r="10" spans="2:14" ht="42.75" customHeight="1" thickBot="1">
      <c r="B10" s="66"/>
      <c r="C10" s="67"/>
      <c r="D10" s="68"/>
      <c r="E10" s="71"/>
      <c r="F10" s="72"/>
      <c r="G10" s="53"/>
      <c r="H10" s="53"/>
      <c r="I10" s="53"/>
      <c r="J10" s="36"/>
      <c r="K10" s="53"/>
      <c r="L10" s="53"/>
      <c r="M10" s="7" t="s">
        <v>94</v>
      </c>
      <c r="N10" s="7" t="s">
        <v>95</v>
      </c>
    </row>
    <row r="11" spans="2:14" ht="15.75" thickBot="1">
      <c r="B11" s="8" t="s">
        <v>126</v>
      </c>
      <c r="C11" s="56" t="s">
        <v>109</v>
      </c>
      <c r="D11" s="57"/>
      <c r="E11" s="56" t="s">
        <v>114</v>
      </c>
      <c r="F11" s="57"/>
      <c r="G11" s="8" t="s">
        <v>115</v>
      </c>
      <c r="H11" s="8">
        <v>4</v>
      </c>
      <c r="I11" s="8">
        <v>5</v>
      </c>
      <c r="J11" s="8">
        <v>6</v>
      </c>
      <c r="K11" s="8">
        <v>7</v>
      </c>
      <c r="L11" s="8">
        <v>8</v>
      </c>
      <c r="M11" s="8">
        <v>9</v>
      </c>
      <c r="N11" s="8">
        <v>10</v>
      </c>
    </row>
    <row r="12" spans="2:14" ht="18" customHeight="1" thickBot="1">
      <c r="B12" s="8" t="s">
        <v>3</v>
      </c>
      <c r="C12" s="8"/>
      <c r="D12" s="8"/>
      <c r="E12" s="58" t="s">
        <v>66</v>
      </c>
      <c r="F12" s="59"/>
      <c r="G12" s="7" t="s">
        <v>109</v>
      </c>
      <c r="H12" s="28">
        <f>H13+H16</f>
        <v>80521</v>
      </c>
      <c r="I12" s="28">
        <f>I13+I16</f>
        <v>80521</v>
      </c>
      <c r="J12" s="20">
        <f>I12/H12*100</f>
        <v>100</v>
      </c>
      <c r="K12" s="24">
        <f>I12*1.1</f>
        <v>88573.1</v>
      </c>
      <c r="L12" s="24">
        <f>K12*1.1</f>
        <v>97430.41000000002</v>
      </c>
      <c r="M12" s="7">
        <f>K12/H12*100</f>
        <v>110.00000000000001</v>
      </c>
      <c r="N12" s="23">
        <f>L12/K12*100</f>
        <v>110.00000000000001</v>
      </c>
    </row>
    <row r="13" spans="2:14" ht="33.75" customHeight="1" thickBot="1">
      <c r="B13" s="48"/>
      <c r="C13" s="8" t="s">
        <v>109</v>
      </c>
      <c r="D13" s="8"/>
      <c r="E13" s="58" t="s">
        <v>4</v>
      </c>
      <c r="F13" s="59"/>
      <c r="G13" s="7" t="s">
        <v>114</v>
      </c>
      <c r="H13" s="28">
        <v>80520</v>
      </c>
      <c r="I13" s="28">
        <v>80520</v>
      </c>
      <c r="J13" s="20">
        <f>I13/H13*100</f>
        <v>100</v>
      </c>
      <c r="K13" s="24">
        <f aca="true" t="shared" si="0" ref="K13:K31">I13*1.1</f>
        <v>88572</v>
      </c>
      <c r="L13" s="24">
        <f aca="true" t="shared" si="1" ref="L13:L31">K13*1.1</f>
        <v>97429.20000000001</v>
      </c>
      <c r="M13" s="7">
        <f>K13/H13*100</f>
        <v>110.00000000000001</v>
      </c>
      <c r="N13" s="23">
        <f>L13/K13*100</f>
        <v>110.00000000000001</v>
      </c>
    </row>
    <row r="14" spans="2:14" ht="33" customHeight="1" thickBot="1">
      <c r="B14" s="49"/>
      <c r="C14" s="8"/>
      <c r="D14" s="8"/>
      <c r="E14" s="9" t="s">
        <v>5</v>
      </c>
      <c r="F14" s="9" t="s">
        <v>6</v>
      </c>
      <c r="G14" s="7" t="s">
        <v>115</v>
      </c>
      <c r="H14" s="28">
        <v>42691</v>
      </c>
      <c r="I14" s="28">
        <v>52691</v>
      </c>
      <c r="J14" s="20">
        <f>I14/H14*100</f>
        <v>123.42414091963177</v>
      </c>
      <c r="K14" s="24">
        <f t="shared" si="0"/>
        <v>57960.100000000006</v>
      </c>
      <c r="L14" s="24">
        <f t="shared" si="1"/>
        <v>63756.110000000015</v>
      </c>
      <c r="M14" s="7">
        <f>K14/H14*100</f>
        <v>135.76655501159496</v>
      </c>
      <c r="N14" s="23">
        <f>L14/K14*100</f>
        <v>110.00000000000001</v>
      </c>
    </row>
    <row r="15" spans="2:14" ht="30" customHeight="1" thickBot="1">
      <c r="B15" s="49"/>
      <c r="C15" s="8"/>
      <c r="D15" s="8"/>
      <c r="E15" s="9" t="s">
        <v>7</v>
      </c>
      <c r="F15" s="9" t="s">
        <v>8</v>
      </c>
      <c r="G15" s="7" t="s">
        <v>116</v>
      </c>
      <c r="H15" s="28">
        <v>0</v>
      </c>
      <c r="I15" s="28">
        <v>0</v>
      </c>
      <c r="J15" s="20">
        <v>0</v>
      </c>
      <c r="K15" s="24">
        <v>0</v>
      </c>
      <c r="L15" s="24">
        <v>0</v>
      </c>
      <c r="M15" s="7">
        <v>0</v>
      </c>
      <c r="N15" s="23">
        <v>0</v>
      </c>
    </row>
    <row r="16" spans="2:14" ht="18" customHeight="1" thickBot="1">
      <c r="B16" s="60"/>
      <c r="C16" s="8" t="s">
        <v>114</v>
      </c>
      <c r="D16" s="8"/>
      <c r="E16" s="46" t="s">
        <v>9</v>
      </c>
      <c r="F16" s="47"/>
      <c r="G16" s="7" t="s">
        <v>117</v>
      </c>
      <c r="H16" s="28">
        <v>1</v>
      </c>
      <c r="I16" s="28">
        <v>1</v>
      </c>
      <c r="J16" s="20">
        <v>0</v>
      </c>
      <c r="K16" s="24">
        <f t="shared" si="0"/>
        <v>1.1</v>
      </c>
      <c r="L16" s="24">
        <f t="shared" si="1"/>
        <v>1.2100000000000002</v>
      </c>
      <c r="M16" s="7">
        <v>0</v>
      </c>
      <c r="N16" s="23">
        <v>0</v>
      </c>
    </row>
    <row r="17" spans="2:14" ht="15.75" thickBot="1">
      <c r="B17" s="8" t="s">
        <v>10</v>
      </c>
      <c r="C17" s="8"/>
      <c r="D17" s="8"/>
      <c r="E17" s="46" t="s">
        <v>67</v>
      </c>
      <c r="F17" s="47"/>
      <c r="G17" s="7" t="s">
        <v>118</v>
      </c>
      <c r="H17" s="28">
        <f>H18+H30</f>
        <v>79869</v>
      </c>
      <c r="I17" s="28">
        <f>I18+I30</f>
        <v>79869</v>
      </c>
      <c r="J17" s="20">
        <f aca="true" t="shared" si="2" ref="J17:J24">I17/H17*100</f>
        <v>100</v>
      </c>
      <c r="K17" s="24">
        <f t="shared" si="0"/>
        <v>87855.90000000001</v>
      </c>
      <c r="L17" s="24">
        <f t="shared" si="1"/>
        <v>96641.49000000002</v>
      </c>
      <c r="M17" s="7">
        <f aca="true" t="shared" si="3" ref="M17:M24">K17/H17*100</f>
        <v>110.00000000000001</v>
      </c>
      <c r="N17" s="23">
        <f aca="true" t="shared" si="4" ref="N17:N24">L17/K17*100</f>
        <v>110.00000000000001</v>
      </c>
    </row>
    <row r="18" spans="2:14" ht="31.5" customHeight="1" thickBot="1">
      <c r="B18" s="48"/>
      <c r="C18" s="8" t="s">
        <v>109</v>
      </c>
      <c r="D18" s="8"/>
      <c r="E18" s="46" t="s">
        <v>68</v>
      </c>
      <c r="F18" s="47"/>
      <c r="G18" s="7" t="s">
        <v>119</v>
      </c>
      <c r="H18" s="28">
        <f>H19+H20+H21+H29</f>
        <v>79769</v>
      </c>
      <c r="I18" s="28">
        <v>79649</v>
      </c>
      <c r="J18" s="20">
        <f t="shared" si="2"/>
        <v>99.84956562072985</v>
      </c>
      <c r="K18" s="24">
        <f t="shared" si="0"/>
        <v>87613.90000000001</v>
      </c>
      <c r="L18" s="24">
        <f t="shared" si="1"/>
        <v>96375.29000000002</v>
      </c>
      <c r="M18" s="7">
        <f t="shared" si="3"/>
        <v>109.83452218280286</v>
      </c>
      <c r="N18" s="23">
        <f t="shared" si="4"/>
        <v>110.00000000000001</v>
      </c>
    </row>
    <row r="19" spans="2:14" ht="14.25" customHeight="1" thickBot="1">
      <c r="B19" s="49"/>
      <c r="C19" s="48"/>
      <c r="D19" s="8" t="s">
        <v>11</v>
      </c>
      <c r="E19" s="46" t="s">
        <v>69</v>
      </c>
      <c r="F19" s="47"/>
      <c r="G19" s="7" t="s">
        <v>121</v>
      </c>
      <c r="H19" s="28">
        <v>24678</v>
      </c>
      <c r="I19" s="28">
        <v>25958</v>
      </c>
      <c r="J19" s="20">
        <f t="shared" si="2"/>
        <v>105.18680606207957</v>
      </c>
      <c r="K19" s="24">
        <f t="shared" si="0"/>
        <v>28553.800000000003</v>
      </c>
      <c r="L19" s="24">
        <f t="shared" si="1"/>
        <v>31409.180000000004</v>
      </c>
      <c r="M19" s="7">
        <f t="shared" si="3"/>
        <v>115.70548666828755</v>
      </c>
      <c r="N19" s="23">
        <f t="shared" si="4"/>
        <v>110.00000000000001</v>
      </c>
    </row>
    <row r="20" spans="2:14" ht="31.5" customHeight="1" thickBot="1">
      <c r="B20" s="49"/>
      <c r="C20" s="49"/>
      <c r="D20" s="8" t="s">
        <v>12</v>
      </c>
      <c r="E20" s="46" t="s">
        <v>70</v>
      </c>
      <c r="F20" s="47"/>
      <c r="G20" s="7" t="s">
        <v>99</v>
      </c>
      <c r="H20" s="28">
        <v>979</v>
      </c>
      <c r="I20" s="28">
        <v>979</v>
      </c>
      <c r="J20" s="20">
        <f t="shared" si="2"/>
        <v>100</v>
      </c>
      <c r="K20" s="24">
        <f t="shared" si="0"/>
        <v>1076.9</v>
      </c>
      <c r="L20" s="24">
        <f t="shared" si="1"/>
        <v>1184.5900000000001</v>
      </c>
      <c r="M20" s="7">
        <f t="shared" si="3"/>
        <v>110.00000000000001</v>
      </c>
      <c r="N20" s="23">
        <f t="shared" si="4"/>
        <v>110.00000000000001</v>
      </c>
    </row>
    <row r="21" spans="2:14" ht="46.5" customHeight="1" thickBot="1">
      <c r="B21" s="49"/>
      <c r="C21" s="49"/>
      <c r="D21" s="50" t="s">
        <v>13</v>
      </c>
      <c r="E21" s="46" t="s">
        <v>71</v>
      </c>
      <c r="F21" s="47"/>
      <c r="G21" s="7" t="s">
        <v>124</v>
      </c>
      <c r="H21" s="28">
        <f>H22+H25+H27+H28</f>
        <v>51612</v>
      </c>
      <c r="I21" s="28">
        <f>I22+I25+I27+I28</f>
        <v>51612</v>
      </c>
      <c r="J21" s="20">
        <f t="shared" si="2"/>
        <v>100</v>
      </c>
      <c r="K21" s="24">
        <f t="shared" si="0"/>
        <v>56773.200000000004</v>
      </c>
      <c r="L21" s="24">
        <f t="shared" si="1"/>
        <v>62450.52000000001</v>
      </c>
      <c r="M21" s="7">
        <f t="shared" si="3"/>
        <v>110.00000000000001</v>
      </c>
      <c r="N21" s="23">
        <f t="shared" si="4"/>
        <v>110.00000000000001</v>
      </c>
    </row>
    <row r="22" spans="2:15" ht="34.5" customHeight="1" thickBot="1">
      <c r="B22" s="49"/>
      <c r="C22" s="49"/>
      <c r="D22" s="51"/>
      <c r="E22" s="10" t="s">
        <v>14</v>
      </c>
      <c r="F22" s="9" t="s">
        <v>72</v>
      </c>
      <c r="G22" s="7" t="s">
        <v>127</v>
      </c>
      <c r="H22" s="28">
        <f>H23+H24</f>
        <v>49484</v>
      </c>
      <c r="I22" s="28">
        <f>I23+I24</f>
        <v>49484</v>
      </c>
      <c r="J22" s="20">
        <f t="shared" si="2"/>
        <v>100</v>
      </c>
      <c r="K22" s="24">
        <f t="shared" si="0"/>
        <v>54432.4</v>
      </c>
      <c r="L22" s="24">
        <f t="shared" si="1"/>
        <v>59875.64000000001</v>
      </c>
      <c r="M22" s="7">
        <f t="shared" si="3"/>
        <v>110.00000000000001</v>
      </c>
      <c r="N22" s="23">
        <f t="shared" si="4"/>
        <v>110.00000000000001</v>
      </c>
      <c r="O22" s="22"/>
    </row>
    <row r="23" spans="2:14" ht="18" customHeight="1" thickBot="1">
      <c r="B23" s="49"/>
      <c r="C23" s="49"/>
      <c r="D23" s="51"/>
      <c r="E23" s="10" t="s">
        <v>15</v>
      </c>
      <c r="F23" s="9" t="s">
        <v>16</v>
      </c>
      <c r="G23" s="7" t="s">
        <v>128</v>
      </c>
      <c r="H23" s="28">
        <v>44424</v>
      </c>
      <c r="I23" s="28">
        <v>44424</v>
      </c>
      <c r="J23" s="20">
        <f t="shared" si="2"/>
        <v>100</v>
      </c>
      <c r="K23" s="24">
        <f t="shared" si="0"/>
        <v>48866.4</v>
      </c>
      <c r="L23" s="24">
        <f t="shared" si="1"/>
        <v>53753.04000000001</v>
      </c>
      <c r="M23" s="7">
        <f t="shared" si="3"/>
        <v>110.00000000000001</v>
      </c>
      <c r="N23" s="23">
        <f t="shared" si="4"/>
        <v>110.00000000000001</v>
      </c>
    </row>
    <row r="24" spans="2:14" ht="17.25" customHeight="1" thickBot="1">
      <c r="B24" s="49"/>
      <c r="C24" s="49"/>
      <c r="D24" s="51"/>
      <c r="E24" s="10" t="s">
        <v>17</v>
      </c>
      <c r="F24" s="9" t="s">
        <v>18</v>
      </c>
      <c r="G24" s="7" t="s">
        <v>129</v>
      </c>
      <c r="H24" s="28">
        <v>5060</v>
      </c>
      <c r="I24" s="28">
        <v>5060</v>
      </c>
      <c r="J24" s="20">
        <f t="shared" si="2"/>
        <v>100</v>
      </c>
      <c r="K24" s="24">
        <f t="shared" si="0"/>
        <v>5566</v>
      </c>
      <c r="L24" s="24">
        <f t="shared" si="1"/>
        <v>6122.6</v>
      </c>
      <c r="M24" s="7">
        <f t="shared" si="3"/>
        <v>110.00000000000001</v>
      </c>
      <c r="N24" s="23">
        <f t="shared" si="4"/>
        <v>110.00000000000001</v>
      </c>
    </row>
    <row r="25" spans="2:14" ht="31.5" customHeight="1" thickBot="1">
      <c r="B25" s="49"/>
      <c r="C25" s="49"/>
      <c r="D25" s="51"/>
      <c r="E25" s="10" t="s">
        <v>19</v>
      </c>
      <c r="F25" s="9" t="s">
        <v>20</v>
      </c>
      <c r="G25" s="7" t="s">
        <v>130</v>
      </c>
      <c r="H25" s="28">
        <v>0</v>
      </c>
      <c r="I25" s="28">
        <v>0</v>
      </c>
      <c r="J25" s="20">
        <v>0</v>
      </c>
      <c r="K25" s="24">
        <f t="shared" si="0"/>
        <v>0</v>
      </c>
      <c r="L25" s="24">
        <f t="shared" si="1"/>
        <v>0</v>
      </c>
      <c r="M25" s="7">
        <v>0</v>
      </c>
      <c r="N25" s="23">
        <v>0</v>
      </c>
    </row>
    <row r="26" spans="2:14" ht="48" customHeight="1" thickBot="1">
      <c r="B26" s="49"/>
      <c r="C26" s="49"/>
      <c r="D26" s="51"/>
      <c r="E26" s="10"/>
      <c r="F26" s="9" t="s">
        <v>73</v>
      </c>
      <c r="G26" s="7" t="s">
        <v>131</v>
      </c>
      <c r="H26" s="28">
        <v>0</v>
      </c>
      <c r="I26" s="28">
        <v>0</v>
      </c>
      <c r="J26" s="20">
        <v>0</v>
      </c>
      <c r="K26" s="24">
        <f t="shared" si="0"/>
        <v>0</v>
      </c>
      <c r="L26" s="24">
        <f t="shared" si="1"/>
        <v>0</v>
      </c>
      <c r="M26" s="7">
        <v>0</v>
      </c>
      <c r="N26" s="23">
        <v>0</v>
      </c>
    </row>
    <row r="27" spans="1:14" s="2" customFormat="1" ht="64.5" customHeight="1" thickBot="1">
      <c r="A27" s="5"/>
      <c r="B27" s="49"/>
      <c r="C27" s="49"/>
      <c r="D27" s="51"/>
      <c r="E27" s="10" t="s">
        <v>21</v>
      </c>
      <c r="F27" s="11" t="s">
        <v>74</v>
      </c>
      <c r="G27" s="12" t="s">
        <v>132</v>
      </c>
      <c r="H27" s="28">
        <v>200</v>
      </c>
      <c r="I27" s="28">
        <v>200</v>
      </c>
      <c r="J27" s="20">
        <f>I27/H27*100</f>
        <v>100</v>
      </c>
      <c r="K27" s="24">
        <v>200</v>
      </c>
      <c r="L27" s="24">
        <v>200</v>
      </c>
      <c r="M27" s="7">
        <f>K27/H27*100</f>
        <v>100</v>
      </c>
      <c r="N27" s="23">
        <f>L27/K27*100</f>
        <v>100</v>
      </c>
    </row>
    <row r="28" spans="2:14" s="2" customFormat="1" ht="30" customHeight="1" thickBot="1">
      <c r="B28" s="42"/>
      <c r="C28" s="42"/>
      <c r="D28" s="52"/>
      <c r="E28" s="13" t="s">
        <v>22</v>
      </c>
      <c r="F28" s="14" t="s">
        <v>23</v>
      </c>
      <c r="G28" s="12" t="s">
        <v>133</v>
      </c>
      <c r="H28" s="28">
        <v>1928</v>
      </c>
      <c r="I28" s="28">
        <v>1928</v>
      </c>
      <c r="J28" s="20">
        <f>I28/H28*100</f>
        <v>100</v>
      </c>
      <c r="K28" s="24">
        <f t="shared" si="0"/>
        <v>2120.8</v>
      </c>
      <c r="L28" s="24">
        <f t="shared" si="1"/>
        <v>2332.8800000000006</v>
      </c>
      <c r="M28" s="7">
        <f>K28/H28*100</f>
        <v>110.00000000000001</v>
      </c>
      <c r="N28" s="23">
        <f>L28/K28*100</f>
        <v>110.00000000000001</v>
      </c>
    </row>
    <row r="29" spans="2:14" s="2" customFormat="1" ht="15.75" customHeight="1" thickBot="1">
      <c r="B29" s="42"/>
      <c r="C29" s="43"/>
      <c r="D29" s="15" t="s">
        <v>24</v>
      </c>
      <c r="E29" s="32" t="s">
        <v>25</v>
      </c>
      <c r="F29" s="33"/>
      <c r="G29" s="12" t="s">
        <v>134</v>
      </c>
      <c r="H29" s="28">
        <v>2500</v>
      </c>
      <c r="I29" s="28">
        <v>1100</v>
      </c>
      <c r="J29" s="20">
        <f>I29/H29*100</f>
        <v>44</v>
      </c>
      <c r="K29" s="24">
        <f t="shared" si="0"/>
        <v>1210</v>
      </c>
      <c r="L29" s="24">
        <f t="shared" si="1"/>
        <v>1331</v>
      </c>
      <c r="M29" s="7">
        <f>K29/H29*100</f>
        <v>48.4</v>
      </c>
      <c r="N29" s="23">
        <f>L29/K29*100</f>
        <v>110.00000000000001</v>
      </c>
    </row>
    <row r="30" spans="2:14" s="2" customFormat="1" ht="15.75" thickBot="1">
      <c r="B30" s="43"/>
      <c r="C30" s="15" t="s">
        <v>114</v>
      </c>
      <c r="D30" s="15"/>
      <c r="E30" s="32" t="s">
        <v>26</v>
      </c>
      <c r="F30" s="33"/>
      <c r="G30" s="12" t="s">
        <v>135</v>
      </c>
      <c r="H30" s="28">
        <v>100</v>
      </c>
      <c r="I30" s="28">
        <v>220</v>
      </c>
      <c r="J30" s="20">
        <f>I30/H30*100</f>
        <v>220.00000000000003</v>
      </c>
      <c r="K30" s="24">
        <f t="shared" si="0"/>
        <v>242.00000000000003</v>
      </c>
      <c r="L30" s="24">
        <f t="shared" si="1"/>
        <v>266.20000000000005</v>
      </c>
      <c r="M30" s="7">
        <f>K30/H30*100</f>
        <v>242.00000000000003</v>
      </c>
      <c r="N30" s="23">
        <f>L30/K30*100</f>
        <v>110.00000000000001</v>
      </c>
    </row>
    <row r="31" spans="2:15" s="2" customFormat="1" ht="30.75" customHeight="1" thickBot="1">
      <c r="B31" s="12" t="s">
        <v>27</v>
      </c>
      <c r="C31" s="15"/>
      <c r="D31" s="15"/>
      <c r="E31" s="32" t="s">
        <v>75</v>
      </c>
      <c r="F31" s="33"/>
      <c r="G31" s="12" t="s">
        <v>136</v>
      </c>
      <c r="H31" s="28">
        <f>H12-H17</f>
        <v>652</v>
      </c>
      <c r="I31" s="28">
        <f>I12-I17</f>
        <v>652</v>
      </c>
      <c r="J31" s="20">
        <f>I31/H31*100</f>
        <v>100</v>
      </c>
      <c r="K31" s="24">
        <f t="shared" si="0"/>
        <v>717.2</v>
      </c>
      <c r="L31" s="24">
        <f t="shared" si="1"/>
        <v>788.9200000000001</v>
      </c>
      <c r="M31" s="7">
        <f>K31/H31*100</f>
        <v>110.00000000000001</v>
      </c>
      <c r="N31" s="23">
        <f>L31/K31*100</f>
        <v>110.00000000000001</v>
      </c>
      <c r="O31" s="21"/>
    </row>
    <row r="32" spans="2:14" s="2" customFormat="1" ht="18" customHeight="1" thickBot="1">
      <c r="B32" s="15" t="s">
        <v>28</v>
      </c>
      <c r="C32" s="15" t="s">
        <v>109</v>
      </c>
      <c r="D32" s="15"/>
      <c r="E32" s="32" t="s">
        <v>76</v>
      </c>
      <c r="F32" s="33"/>
      <c r="G32" s="12" t="s">
        <v>137</v>
      </c>
      <c r="H32" s="28">
        <v>0</v>
      </c>
      <c r="I32" s="28">
        <v>0</v>
      </c>
      <c r="J32" s="20">
        <v>0</v>
      </c>
      <c r="K32" s="24">
        <v>0</v>
      </c>
      <c r="L32" s="24">
        <v>0</v>
      </c>
      <c r="M32" s="7">
        <v>0</v>
      </c>
      <c r="N32" s="23">
        <v>0</v>
      </c>
    </row>
    <row r="33" spans="2:14" s="2" customFormat="1" ht="19.5" customHeight="1" thickBot="1">
      <c r="B33" s="15"/>
      <c r="C33" s="15" t="s">
        <v>114</v>
      </c>
      <c r="D33" s="15"/>
      <c r="E33" s="32" t="s">
        <v>77</v>
      </c>
      <c r="F33" s="33"/>
      <c r="G33" s="12" t="s">
        <v>138</v>
      </c>
      <c r="H33" s="28">
        <v>0</v>
      </c>
      <c r="I33" s="28">
        <v>0</v>
      </c>
      <c r="J33" s="20">
        <v>0</v>
      </c>
      <c r="K33" s="24">
        <v>0</v>
      </c>
      <c r="L33" s="24">
        <v>0</v>
      </c>
      <c r="M33" s="7">
        <v>0</v>
      </c>
      <c r="N33" s="23">
        <v>0</v>
      </c>
    </row>
    <row r="34" spans="2:14" s="2" customFormat="1" ht="32.25" customHeight="1" thickBot="1">
      <c r="B34" s="15"/>
      <c r="C34" s="12" t="s">
        <v>115</v>
      </c>
      <c r="D34" s="15"/>
      <c r="E34" s="32" t="s">
        <v>78</v>
      </c>
      <c r="F34" s="33"/>
      <c r="G34" s="12" t="s">
        <v>139</v>
      </c>
      <c r="H34" s="28">
        <v>0</v>
      </c>
      <c r="I34" s="28">
        <v>0</v>
      </c>
      <c r="J34" s="20">
        <v>0</v>
      </c>
      <c r="K34" s="24">
        <v>0</v>
      </c>
      <c r="L34" s="24">
        <v>0</v>
      </c>
      <c r="M34" s="7">
        <v>0</v>
      </c>
      <c r="N34" s="23">
        <v>0</v>
      </c>
    </row>
    <row r="35" spans="2:14" s="2" customFormat="1" ht="18.75" customHeight="1" thickBot="1">
      <c r="B35" s="15"/>
      <c r="C35" s="12" t="s">
        <v>116</v>
      </c>
      <c r="D35" s="15"/>
      <c r="E35" s="32" t="s">
        <v>79</v>
      </c>
      <c r="F35" s="33"/>
      <c r="G35" s="12" t="s">
        <v>140</v>
      </c>
      <c r="H35" s="28">
        <v>0</v>
      </c>
      <c r="I35" s="28">
        <v>0</v>
      </c>
      <c r="J35" s="20">
        <v>0</v>
      </c>
      <c r="K35" s="24">
        <v>0</v>
      </c>
      <c r="L35" s="24">
        <v>0</v>
      </c>
      <c r="M35" s="7">
        <v>0</v>
      </c>
      <c r="N35" s="23">
        <v>0</v>
      </c>
    </row>
    <row r="36" spans="2:14" s="2" customFormat="1" ht="31.5" customHeight="1" thickBot="1">
      <c r="B36" s="15"/>
      <c r="C36" s="12" t="s">
        <v>117</v>
      </c>
      <c r="D36" s="15"/>
      <c r="E36" s="32" t="s">
        <v>80</v>
      </c>
      <c r="F36" s="33"/>
      <c r="G36" s="12" t="s">
        <v>141</v>
      </c>
      <c r="H36" s="28">
        <v>0</v>
      </c>
      <c r="I36" s="28">
        <v>0</v>
      </c>
      <c r="J36" s="20">
        <v>0</v>
      </c>
      <c r="K36" s="24">
        <v>0</v>
      </c>
      <c r="L36" s="24">
        <v>0</v>
      </c>
      <c r="M36" s="7">
        <v>0</v>
      </c>
      <c r="N36" s="23">
        <v>0</v>
      </c>
    </row>
    <row r="37" spans="2:14" s="2" customFormat="1" ht="57.75" customHeight="1" thickBot="1">
      <c r="B37" s="12" t="s">
        <v>29</v>
      </c>
      <c r="C37" s="15"/>
      <c r="D37" s="15"/>
      <c r="E37" s="32" t="s">
        <v>81</v>
      </c>
      <c r="F37" s="33"/>
      <c r="G37" s="12" t="s">
        <v>142</v>
      </c>
      <c r="H37" s="28">
        <v>0</v>
      </c>
      <c r="I37" s="28">
        <v>0</v>
      </c>
      <c r="J37" s="20">
        <v>0</v>
      </c>
      <c r="K37" s="24">
        <v>0</v>
      </c>
      <c r="L37" s="24">
        <v>0</v>
      </c>
      <c r="M37" s="7">
        <v>0</v>
      </c>
      <c r="N37" s="23">
        <v>0</v>
      </c>
    </row>
    <row r="38" spans="2:14" s="2" customFormat="1" ht="15.75" thickBot="1">
      <c r="B38" s="41"/>
      <c r="C38" s="15" t="s">
        <v>109</v>
      </c>
      <c r="D38" s="15"/>
      <c r="E38" s="32" t="s">
        <v>30</v>
      </c>
      <c r="F38" s="33"/>
      <c r="G38" s="12" t="s">
        <v>143</v>
      </c>
      <c r="H38" s="28">
        <v>0</v>
      </c>
      <c r="I38" s="28">
        <v>0</v>
      </c>
      <c r="J38" s="20">
        <v>0</v>
      </c>
      <c r="K38" s="24">
        <v>0</v>
      </c>
      <c r="L38" s="24">
        <v>0</v>
      </c>
      <c r="M38" s="7">
        <v>0</v>
      </c>
      <c r="N38" s="23">
        <v>0</v>
      </c>
    </row>
    <row r="39" spans="2:14" s="2" customFormat="1" ht="30.75" customHeight="1" thickBot="1">
      <c r="B39" s="42"/>
      <c r="C39" s="15" t="s">
        <v>114</v>
      </c>
      <c r="D39" s="15"/>
      <c r="E39" s="32" t="s">
        <v>31</v>
      </c>
      <c r="F39" s="33"/>
      <c r="G39" s="12" t="s">
        <v>144</v>
      </c>
      <c r="H39" s="28">
        <v>0</v>
      </c>
      <c r="I39" s="28">
        <v>0</v>
      </c>
      <c r="J39" s="20">
        <v>0</v>
      </c>
      <c r="K39" s="24">
        <v>0</v>
      </c>
      <c r="L39" s="24">
        <v>0</v>
      </c>
      <c r="M39" s="7">
        <v>0</v>
      </c>
      <c r="N39" s="23">
        <v>0</v>
      </c>
    </row>
    <row r="40" spans="2:14" s="2" customFormat="1" ht="29.25" customHeight="1" thickBot="1">
      <c r="B40" s="42"/>
      <c r="C40" s="12" t="s">
        <v>115</v>
      </c>
      <c r="D40" s="15"/>
      <c r="E40" s="32" t="s">
        <v>32</v>
      </c>
      <c r="F40" s="33"/>
      <c r="G40" s="12" t="s">
        <v>145</v>
      </c>
      <c r="H40" s="28">
        <v>0</v>
      </c>
      <c r="I40" s="28">
        <v>0</v>
      </c>
      <c r="J40" s="20">
        <v>0</v>
      </c>
      <c r="K40" s="24">
        <v>0</v>
      </c>
      <c r="L40" s="24">
        <v>0</v>
      </c>
      <c r="M40" s="7">
        <v>0</v>
      </c>
      <c r="N40" s="23">
        <v>0</v>
      </c>
    </row>
    <row r="41" spans="2:14" s="2" customFormat="1" ht="120.75" customHeight="1" thickBot="1">
      <c r="B41" s="42"/>
      <c r="C41" s="12" t="s">
        <v>116</v>
      </c>
      <c r="D41" s="15"/>
      <c r="E41" s="44" t="s">
        <v>82</v>
      </c>
      <c r="F41" s="45"/>
      <c r="G41" s="12" t="s">
        <v>146</v>
      </c>
      <c r="H41" s="28">
        <v>0</v>
      </c>
      <c r="I41" s="28">
        <v>0</v>
      </c>
      <c r="J41" s="20">
        <v>0</v>
      </c>
      <c r="K41" s="24">
        <v>0</v>
      </c>
      <c r="L41" s="24">
        <v>0</v>
      </c>
      <c r="M41" s="7">
        <v>0</v>
      </c>
      <c r="N41" s="23">
        <v>0</v>
      </c>
    </row>
    <row r="42" spans="2:14" s="2" customFormat="1" ht="14.25" customHeight="1" thickBot="1">
      <c r="B42" s="42"/>
      <c r="C42" s="12" t="s">
        <v>117</v>
      </c>
      <c r="D42" s="15"/>
      <c r="E42" s="32" t="s">
        <v>33</v>
      </c>
      <c r="F42" s="33"/>
      <c r="G42" s="12" t="s">
        <v>147</v>
      </c>
      <c r="H42" s="28">
        <v>0</v>
      </c>
      <c r="I42" s="28">
        <v>0</v>
      </c>
      <c r="J42" s="20">
        <v>0</v>
      </c>
      <c r="K42" s="24">
        <v>0</v>
      </c>
      <c r="L42" s="24">
        <v>0</v>
      </c>
      <c r="M42" s="7">
        <v>0</v>
      </c>
      <c r="N42" s="23">
        <v>0</v>
      </c>
    </row>
    <row r="43" spans="2:14" s="2" customFormat="1" ht="60.75" customHeight="1" thickBot="1">
      <c r="B43" s="42"/>
      <c r="C43" s="12" t="s">
        <v>118</v>
      </c>
      <c r="D43" s="15"/>
      <c r="E43" s="32" t="s">
        <v>83</v>
      </c>
      <c r="F43" s="33"/>
      <c r="G43" s="12" t="s">
        <v>148</v>
      </c>
      <c r="H43" s="28">
        <v>0</v>
      </c>
      <c r="I43" s="28">
        <v>0</v>
      </c>
      <c r="J43" s="20">
        <v>0</v>
      </c>
      <c r="K43" s="24">
        <v>0</v>
      </c>
      <c r="L43" s="24">
        <v>0</v>
      </c>
      <c r="M43" s="7">
        <v>0</v>
      </c>
      <c r="N43" s="23">
        <v>0</v>
      </c>
    </row>
    <row r="44" spans="2:14" s="2" customFormat="1" ht="91.5" customHeight="1" thickBot="1">
      <c r="B44" s="42"/>
      <c r="C44" s="12" t="s">
        <v>119</v>
      </c>
      <c r="D44" s="15"/>
      <c r="E44" s="32" t="s">
        <v>34</v>
      </c>
      <c r="F44" s="33"/>
      <c r="G44" s="12" t="s">
        <v>149</v>
      </c>
      <c r="H44" s="28">
        <v>0</v>
      </c>
      <c r="I44" s="28">
        <v>0</v>
      </c>
      <c r="J44" s="20">
        <v>0</v>
      </c>
      <c r="K44" s="24">
        <v>0</v>
      </c>
      <c r="L44" s="24">
        <v>0</v>
      </c>
      <c r="M44" s="7">
        <v>0</v>
      </c>
      <c r="N44" s="23">
        <v>0</v>
      </c>
    </row>
    <row r="45" spans="2:14" s="2" customFormat="1" ht="105.75" customHeight="1" thickBot="1">
      <c r="B45" s="42"/>
      <c r="C45" s="12" t="s">
        <v>121</v>
      </c>
      <c r="D45" s="15"/>
      <c r="E45" s="32" t="s">
        <v>84</v>
      </c>
      <c r="F45" s="33"/>
      <c r="G45" s="12" t="s">
        <v>150</v>
      </c>
      <c r="H45" s="28">
        <v>0</v>
      </c>
      <c r="I45" s="28">
        <v>0</v>
      </c>
      <c r="J45" s="20">
        <v>0</v>
      </c>
      <c r="K45" s="24">
        <v>0</v>
      </c>
      <c r="L45" s="24">
        <v>0</v>
      </c>
      <c r="M45" s="7">
        <v>0</v>
      </c>
      <c r="N45" s="23">
        <v>0</v>
      </c>
    </row>
    <row r="46" spans="2:14" s="2" customFormat="1" ht="16.5" customHeight="1" thickBot="1">
      <c r="B46" s="42"/>
      <c r="C46" s="12"/>
      <c r="D46" s="15" t="s">
        <v>5</v>
      </c>
      <c r="E46" s="44" t="s">
        <v>35</v>
      </c>
      <c r="F46" s="45"/>
      <c r="G46" s="12" t="s">
        <v>96</v>
      </c>
      <c r="H46" s="28">
        <v>0</v>
      </c>
      <c r="I46" s="28">
        <v>0</v>
      </c>
      <c r="J46" s="20">
        <v>0</v>
      </c>
      <c r="K46" s="24">
        <v>0</v>
      </c>
      <c r="L46" s="24">
        <v>0</v>
      </c>
      <c r="M46" s="7">
        <v>0</v>
      </c>
      <c r="N46" s="23">
        <v>0</v>
      </c>
    </row>
    <row r="47" spans="2:14" s="2" customFormat="1" ht="15" customHeight="1" thickBot="1">
      <c r="B47" s="42"/>
      <c r="C47" s="12"/>
      <c r="D47" s="15" t="s">
        <v>7</v>
      </c>
      <c r="E47" s="44" t="s">
        <v>36</v>
      </c>
      <c r="F47" s="45"/>
      <c r="G47" s="12" t="s">
        <v>97</v>
      </c>
      <c r="H47" s="28">
        <v>0</v>
      </c>
      <c r="I47" s="28">
        <v>0</v>
      </c>
      <c r="J47" s="20">
        <v>0</v>
      </c>
      <c r="K47" s="24">
        <v>0</v>
      </c>
      <c r="L47" s="24">
        <v>0</v>
      </c>
      <c r="M47" s="7">
        <v>0</v>
      </c>
      <c r="N47" s="23">
        <v>0</v>
      </c>
    </row>
    <row r="48" spans="2:14" s="2" customFormat="1" ht="14.25" customHeight="1" thickBot="1">
      <c r="B48" s="42"/>
      <c r="C48" s="12"/>
      <c r="D48" s="15" t="s">
        <v>37</v>
      </c>
      <c r="E48" s="44" t="s">
        <v>38</v>
      </c>
      <c r="F48" s="45"/>
      <c r="G48" s="12" t="s">
        <v>98</v>
      </c>
      <c r="H48" s="28">
        <v>0</v>
      </c>
      <c r="I48" s="28">
        <v>0</v>
      </c>
      <c r="J48" s="20">
        <v>0</v>
      </c>
      <c r="K48" s="24">
        <v>0</v>
      </c>
      <c r="L48" s="24">
        <v>0</v>
      </c>
      <c r="M48" s="7">
        <v>0</v>
      </c>
      <c r="N48" s="23">
        <v>0</v>
      </c>
    </row>
    <row r="49" spans="2:14" s="2" customFormat="1" ht="60" customHeight="1" thickBot="1">
      <c r="B49" s="43"/>
      <c r="C49" s="12" t="s">
        <v>99</v>
      </c>
      <c r="D49" s="15"/>
      <c r="E49" s="32" t="s">
        <v>85</v>
      </c>
      <c r="F49" s="33"/>
      <c r="G49" s="12" t="s">
        <v>100</v>
      </c>
      <c r="H49" s="28">
        <v>0</v>
      </c>
      <c r="I49" s="28">
        <v>0</v>
      </c>
      <c r="J49" s="20">
        <v>0</v>
      </c>
      <c r="K49" s="24">
        <v>0</v>
      </c>
      <c r="L49" s="24">
        <v>0</v>
      </c>
      <c r="M49" s="7">
        <v>0</v>
      </c>
      <c r="N49" s="23">
        <v>0</v>
      </c>
    </row>
    <row r="50" spans="2:14" s="2" customFormat="1" ht="15.75" thickBot="1">
      <c r="B50" s="15" t="s">
        <v>39</v>
      </c>
      <c r="C50" s="15"/>
      <c r="D50" s="15"/>
      <c r="E50" s="32" t="s">
        <v>40</v>
      </c>
      <c r="F50" s="33"/>
      <c r="G50" s="12" t="s">
        <v>101</v>
      </c>
      <c r="H50" s="28">
        <v>0</v>
      </c>
      <c r="I50" s="28">
        <v>0</v>
      </c>
      <c r="J50" s="20">
        <v>0</v>
      </c>
      <c r="K50" s="24">
        <v>0</v>
      </c>
      <c r="L50" s="24">
        <v>0</v>
      </c>
      <c r="M50" s="7">
        <v>0</v>
      </c>
      <c r="N50" s="23">
        <v>0</v>
      </c>
    </row>
    <row r="51" spans="2:14" s="2" customFormat="1" ht="30.75" customHeight="1" thickBot="1">
      <c r="B51" s="12" t="s">
        <v>41</v>
      </c>
      <c r="C51" s="15"/>
      <c r="D51" s="15"/>
      <c r="E51" s="32" t="s">
        <v>42</v>
      </c>
      <c r="F51" s="33"/>
      <c r="G51" s="12" t="s">
        <v>102</v>
      </c>
      <c r="H51" s="28">
        <v>0</v>
      </c>
      <c r="I51" s="28">
        <v>0</v>
      </c>
      <c r="J51" s="20">
        <v>0</v>
      </c>
      <c r="K51" s="24">
        <v>0</v>
      </c>
      <c r="L51" s="24">
        <v>0</v>
      </c>
      <c r="M51" s="7">
        <v>0</v>
      </c>
      <c r="N51" s="23">
        <v>0</v>
      </c>
    </row>
    <row r="52" spans="2:14" s="2" customFormat="1" ht="17.25" customHeight="1" thickBot="1">
      <c r="B52" s="15"/>
      <c r="C52" s="15"/>
      <c r="D52" s="15" t="s">
        <v>5</v>
      </c>
      <c r="E52" s="30" t="s">
        <v>43</v>
      </c>
      <c r="F52" s="31"/>
      <c r="G52" s="12" t="s">
        <v>103</v>
      </c>
      <c r="H52" s="28">
        <v>0</v>
      </c>
      <c r="I52" s="28">
        <v>0</v>
      </c>
      <c r="J52" s="20">
        <v>0</v>
      </c>
      <c r="K52" s="24">
        <v>0</v>
      </c>
      <c r="L52" s="24">
        <v>0</v>
      </c>
      <c r="M52" s="7">
        <v>0</v>
      </c>
      <c r="N52" s="23">
        <v>0</v>
      </c>
    </row>
    <row r="53" spans="2:14" s="2" customFormat="1" ht="16.5" customHeight="1" thickBot="1">
      <c r="B53" s="15"/>
      <c r="C53" s="15"/>
      <c r="D53" s="15" t="s">
        <v>7</v>
      </c>
      <c r="E53" s="30" t="s">
        <v>44</v>
      </c>
      <c r="F53" s="31"/>
      <c r="G53" s="12" t="s">
        <v>104</v>
      </c>
      <c r="H53" s="28">
        <v>0</v>
      </c>
      <c r="I53" s="28">
        <v>0</v>
      </c>
      <c r="J53" s="20">
        <v>0</v>
      </c>
      <c r="K53" s="24">
        <v>0</v>
      </c>
      <c r="L53" s="24">
        <v>0</v>
      </c>
      <c r="M53" s="7">
        <v>0</v>
      </c>
      <c r="N53" s="23">
        <v>0</v>
      </c>
    </row>
    <row r="54" spans="2:14" s="2" customFormat="1" ht="15" customHeight="1" thickBot="1">
      <c r="B54" s="15"/>
      <c r="C54" s="15"/>
      <c r="D54" s="15" t="s">
        <v>37</v>
      </c>
      <c r="E54" s="30" t="s">
        <v>86</v>
      </c>
      <c r="F54" s="31"/>
      <c r="G54" s="12" t="s">
        <v>105</v>
      </c>
      <c r="H54" s="28">
        <v>0</v>
      </c>
      <c r="I54" s="28">
        <v>0</v>
      </c>
      <c r="J54" s="20">
        <v>0</v>
      </c>
      <c r="K54" s="24">
        <v>0</v>
      </c>
      <c r="L54" s="24">
        <v>0</v>
      </c>
      <c r="M54" s="7">
        <v>0</v>
      </c>
      <c r="N54" s="23">
        <v>0</v>
      </c>
    </row>
    <row r="55" spans="2:14" s="2" customFormat="1" ht="15.75" customHeight="1" thickBot="1">
      <c r="B55" s="15"/>
      <c r="C55" s="15"/>
      <c r="D55" s="15" t="s">
        <v>45</v>
      </c>
      <c r="E55" s="30" t="s">
        <v>87</v>
      </c>
      <c r="F55" s="31"/>
      <c r="G55" s="12" t="s">
        <v>106</v>
      </c>
      <c r="H55" s="28">
        <v>0</v>
      </c>
      <c r="I55" s="28">
        <v>0</v>
      </c>
      <c r="J55" s="20">
        <v>0</v>
      </c>
      <c r="K55" s="24">
        <v>0</v>
      </c>
      <c r="L55" s="24">
        <v>0</v>
      </c>
      <c r="M55" s="7">
        <v>0</v>
      </c>
      <c r="N55" s="23">
        <v>0</v>
      </c>
    </row>
    <row r="56" spans="2:14" s="2" customFormat="1" ht="15.75" customHeight="1" thickBot="1">
      <c r="B56" s="15"/>
      <c r="C56" s="15"/>
      <c r="D56" s="15" t="s">
        <v>46</v>
      </c>
      <c r="E56" s="30" t="s">
        <v>47</v>
      </c>
      <c r="F56" s="31"/>
      <c r="G56" s="12" t="s">
        <v>107</v>
      </c>
      <c r="H56" s="28">
        <v>0</v>
      </c>
      <c r="I56" s="28">
        <v>0</v>
      </c>
      <c r="J56" s="20">
        <v>0</v>
      </c>
      <c r="K56" s="24">
        <v>0</v>
      </c>
      <c r="L56" s="24">
        <v>0</v>
      </c>
      <c r="M56" s="7">
        <v>0</v>
      </c>
      <c r="N56" s="23">
        <v>0</v>
      </c>
    </row>
    <row r="57" spans="1:14" s="2" customFormat="1" ht="30.75" thickBot="1">
      <c r="A57" s="3"/>
      <c r="B57" s="16" t="s">
        <v>48</v>
      </c>
      <c r="C57" s="17"/>
      <c r="D57" s="17"/>
      <c r="E57" s="30" t="s">
        <v>49</v>
      </c>
      <c r="F57" s="31"/>
      <c r="G57" s="12" t="s">
        <v>108</v>
      </c>
      <c r="H57" s="28">
        <v>3560</v>
      </c>
      <c r="I57" s="28">
        <v>3560</v>
      </c>
      <c r="J57" s="20">
        <f>I57/H57*100</f>
        <v>100</v>
      </c>
      <c r="K57" s="24">
        <v>2695</v>
      </c>
      <c r="L57" s="24">
        <v>2495</v>
      </c>
      <c r="M57" s="7">
        <v>104</v>
      </c>
      <c r="N57" s="23">
        <v>100</v>
      </c>
    </row>
    <row r="58" spans="2:14" s="2" customFormat="1" ht="15.75" thickBot="1">
      <c r="B58" s="15"/>
      <c r="C58" s="15" t="s">
        <v>109</v>
      </c>
      <c r="D58" s="15"/>
      <c r="E58" s="32" t="s">
        <v>50</v>
      </c>
      <c r="F58" s="33"/>
      <c r="G58" s="12" t="s">
        <v>110</v>
      </c>
      <c r="H58" s="28">
        <v>0</v>
      </c>
      <c r="I58" s="28">
        <v>0</v>
      </c>
      <c r="J58" s="20">
        <v>0</v>
      </c>
      <c r="K58" s="24">
        <v>0</v>
      </c>
      <c r="L58" s="24">
        <v>0</v>
      </c>
      <c r="M58" s="7">
        <v>0</v>
      </c>
      <c r="N58" s="23">
        <v>0</v>
      </c>
    </row>
    <row r="59" spans="2:14" s="2" customFormat="1" ht="32.25" customHeight="1" thickBot="1">
      <c r="B59" s="15"/>
      <c r="C59" s="15"/>
      <c r="D59" s="15"/>
      <c r="E59" s="32" t="s">
        <v>51</v>
      </c>
      <c r="F59" s="33"/>
      <c r="G59" s="12" t="s">
        <v>111</v>
      </c>
      <c r="H59" s="28">
        <v>0</v>
      </c>
      <c r="I59" s="28">
        <v>0</v>
      </c>
      <c r="J59" s="20">
        <v>0</v>
      </c>
      <c r="K59" s="24">
        <v>0</v>
      </c>
      <c r="L59" s="24">
        <v>0</v>
      </c>
      <c r="M59" s="7">
        <v>0</v>
      </c>
      <c r="N59" s="23">
        <v>0</v>
      </c>
    </row>
    <row r="60" spans="2:14" s="2" customFormat="1" ht="18" customHeight="1" thickBot="1">
      <c r="B60" s="15" t="s">
        <v>52</v>
      </c>
      <c r="C60" s="15"/>
      <c r="D60" s="15"/>
      <c r="E60" s="32" t="s">
        <v>53</v>
      </c>
      <c r="F60" s="33"/>
      <c r="G60" s="12" t="s">
        <v>112</v>
      </c>
      <c r="H60" s="28">
        <v>3560</v>
      </c>
      <c r="I60" s="28">
        <v>3560</v>
      </c>
      <c r="J60" s="20">
        <f>I60/H60*100</f>
        <v>100</v>
      </c>
      <c r="K60" s="24">
        <v>2695</v>
      </c>
      <c r="L60" s="24">
        <v>2495</v>
      </c>
      <c r="M60" s="7">
        <v>104</v>
      </c>
      <c r="N60" s="23">
        <v>100</v>
      </c>
    </row>
    <row r="61" spans="2:14" s="2" customFormat="1" ht="18" customHeight="1" thickBot="1">
      <c r="B61" s="15" t="s">
        <v>54</v>
      </c>
      <c r="C61" s="15"/>
      <c r="D61" s="15"/>
      <c r="E61" s="32" t="s">
        <v>55</v>
      </c>
      <c r="F61" s="33"/>
      <c r="G61" s="12"/>
      <c r="H61" s="28">
        <v>0</v>
      </c>
      <c r="I61" s="28">
        <v>0</v>
      </c>
      <c r="J61" s="20">
        <v>0</v>
      </c>
      <c r="K61" s="24">
        <v>0</v>
      </c>
      <c r="L61" s="24">
        <v>0</v>
      </c>
      <c r="M61" s="7">
        <v>0</v>
      </c>
      <c r="N61" s="23">
        <v>0</v>
      </c>
    </row>
    <row r="62" spans="2:14" s="2" customFormat="1" ht="31.5" customHeight="1" thickBot="1">
      <c r="B62" s="41"/>
      <c r="C62" s="12" t="s">
        <v>109</v>
      </c>
      <c r="D62" s="15"/>
      <c r="E62" s="32" t="s">
        <v>56</v>
      </c>
      <c r="F62" s="33"/>
      <c r="G62" s="12" t="s">
        <v>113</v>
      </c>
      <c r="H62" s="28">
        <v>785</v>
      </c>
      <c r="I62" s="28">
        <v>785</v>
      </c>
      <c r="J62" s="20">
        <f aca="true" t="shared" si="5" ref="J62:J67">I62/H62*100</f>
        <v>100</v>
      </c>
      <c r="K62" s="24">
        <v>785</v>
      </c>
      <c r="L62" s="24">
        <v>785</v>
      </c>
      <c r="M62" s="7">
        <f>K62/H62*100</f>
        <v>100</v>
      </c>
      <c r="N62" s="23">
        <f aca="true" t="shared" si="6" ref="N62:N67">L62/K62*100</f>
        <v>100</v>
      </c>
    </row>
    <row r="63" spans="2:14" s="2" customFormat="1" ht="15.75" thickBot="1">
      <c r="B63" s="42"/>
      <c r="C63" s="15" t="s">
        <v>114</v>
      </c>
      <c r="D63" s="15"/>
      <c r="E63" s="32" t="s">
        <v>57</v>
      </c>
      <c r="F63" s="33"/>
      <c r="G63" s="12" t="s">
        <v>91</v>
      </c>
      <c r="H63" s="28">
        <v>754</v>
      </c>
      <c r="I63" s="28">
        <v>754</v>
      </c>
      <c r="J63" s="20">
        <f t="shared" si="5"/>
        <v>100</v>
      </c>
      <c r="K63" s="24">
        <v>760</v>
      </c>
      <c r="L63" s="24">
        <v>765</v>
      </c>
      <c r="M63" s="23">
        <f aca="true" t="shared" si="7" ref="M63:M71">K63/H63*100</f>
        <v>100.79575596816977</v>
      </c>
      <c r="N63" s="23">
        <f t="shared" si="6"/>
        <v>100.6578947368421</v>
      </c>
    </row>
    <row r="64" spans="2:14" s="2" customFormat="1" ht="47.25" customHeight="1" thickBot="1">
      <c r="B64" s="42"/>
      <c r="C64" s="12" t="s">
        <v>115</v>
      </c>
      <c r="D64" s="15"/>
      <c r="E64" s="32" t="s">
        <v>88</v>
      </c>
      <c r="F64" s="33"/>
      <c r="G64" s="12" t="s">
        <v>63</v>
      </c>
      <c r="H64" s="24">
        <v>5330</v>
      </c>
      <c r="I64" s="24">
        <v>5330</v>
      </c>
      <c r="J64" s="20">
        <f t="shared" si="5"/>
        <v>100</v>
      </c>
      <c r="K64" s="24">
        <f>I64*1.1</f>
        <v>5863.000000000001</v>
      </c>
      <c r="L64" s="24">
        <f>K64*1.1</f>
        <v>6449.300000000001</v>
      </c>
      <c r="M64" s="23">
        <f t="shared" si="7"/>
        <v>110.00000000000001</v>
      </c>
      <c r="N64" s="23">
        <f t="shared" si="6"/>
        <v>110.00000000000001</v>
      </c>
    </row>
    <row r="65" spans="2:14" s="2" customFormat="1" ht="75" customHeight="1" thickBot="1">
      <c r="B65" s="42"/>
      <c r="C65" s="12" t="s">
        <v>116</v>
      </c>
      <c r="D65" s="15"/>
      <c r="E65" s="32" t="s">
        <v>58</v>
      </c>
      <c r="F65" s="33"/>
      <c r="G65" s="12" t="s">
        <v>92</v>
      </c>
      <c r="H65" s="24">
        <v>4548</v>
      </c>
      <c r="I65" s="24">
        <v>4548</v>
      </c>
      <c r="J65" s="20">
        <f t="shared" si="5"/>
        <v>100</v>
      </c>
      <c r="K65" s="24">
        <f>I65*1.1</f>
        <v>5002.8</v>
      </c>
      <c r="L65" s="24">
        <f>K65*1.1</f>
        <v>5503.080000000001</v>
      </c>
      <c r="M65" s="23">
        <f t="shared" si="7"/>
        <v>110.00000000000001</v>
      </c>
      <c r="N65" s="23">
        <f t="shared" si="6"/>
        <v>110.00000000000001</v>
      </c>
    </row>
    <row r="66" spans="2:14" s="2" customFormat="1" ht="45" customHeight="1" thickBot="1">
      <c r="B66" s="42"/>
      <c r="C66" s="12" t="s">
        <v>117</v>
      </c>
      <c r="D66" s="15"/>
      <c r="E66" s="32" t="s">
        <v>89</v>
      </c>
      <c r="F66" s="33"/>
      <c r="G66" s="12" t="s">
        <v>64</v>
      </c>
      <c r="H66" s="24">
        <f>H13/H63</f>
        <v>106.79045092838196</v>
      </c>
      <c r="I66" s="24">
        <f>I13/I63</f>
        <v>106.79045092838196</v>
      </c>
      <c r="J66" s="20">
        <f t="shared" si="5"/>
        <v>100</v>
      </c>
      <c r="K66" s="24">
        <f>K13/K63</f>
        <v>116.5421052631579</v>
      </c>
      <c r="L66" s="24">
        <f>L13/L63</f>
        <v>127.35843137254903</v>
      </c>
      <c r="M66" s="23">
        <f t="shared" si="7"/>
        <v>109.13157894736842</v>
      </c>
      <c r="N66" s="23">
        <f t="shared" si="6"/>
        <v>109.281045751634</v>
      </c>
    </row>
    <row r="67" spans="2:14" s="2" customFormat="1" ht="60.75" customHeight="1" thickBot="1">
      <c r="B67" s="42"/>
      <c r="C67" s="12" t="s">
        <v>118</v>
      </c>
      <c r="D67" s="15"/>
      <c r="E67" s="32" t="s">
        <v>59</v>
      </c>
      <c r="F67" s="33"/>
      <c r="G67" s="12" t="s">
        <v>65</v>
      </c>
      <c r="H67" s="24">
        <f>H13/H63</f>
        <v>106.79045092838196</v>
      </c>
      <c r="I67" s="24">
        <f>I13/I63</f>
        <v>106.79045092838196</v>
      </c>
      <c r="J67" s="20">
        <f t="shared" si="5"/>
        <v>100</v>
      </c>
      <c r="K67" s="24">
        <f>K13/K63</f>
        <v>116.5421052631579</v>
      </c>
      <c r="L67" s="24">
        <f>L13/L63</f>
        <v>127.35843137254903</v>
      </c>
      <c r="M67" s="23">
        <f t="shared" si="7"/>
        <v>109.13157894736842</v>
      </c>
      <c r="N67" s="23">
        <f t="shared" si="6"/>
        <v>109.281045751634</v>
      </c>
    </row>
    <row r="68" spans="2:14" s="2" customFormat="1" ht="45.75" customHeight="1" thickBot="1">
      <c r="B68" s="42"/>
      <c r="C68" s="12" t="s">
        <v>119</v>
      </c>
      <c r="D68" s="15"/>
      <c r="E68" s="32" t="s">
        <v>60</v>
      </c>
      <c r="F68" s="33"/>
      <c r="G68" s="12" t="s">
        <v>120</v>
      </c>
      <c r="H68" s="24">
        <v>0</v>
      </c>
      <c r="I68" s="24">
        <v>0</v>
      </c>
      <c r="J68" s="20">
        <v>0</v>
      </c>
      <c r="K68" s="24">
        <v>0</v>
      </c>
      <c r="L68" s="24">
        <v>0</v>
      </c>
      <c r="M68" s="7">
        <v>0</v>
      </c>
      <c r="N68" s="23">
        <v>0</v>
      </c>
    </row>
    <row r="69" spans="2:14" s="2" customFormat="1" ht="32.25" customHeight="1" thickBot="1">
      <c r="B69" s="42"/>
      <c r="C69" s="12" t="s">
        <v>121</v>
      </c>
      <c r="D69" s="15"/>
      <c r="E69" s="32" t="s">
        <v>90</v>
      </c>
      <c r="F69" s="33"/>
      <c r="G69" s="12" t="s">
        <v>122</v>
      </c>
      <c r="H69" s="24">
        <f>H17/H12*1000</f>
        <v>991.9027334484172</v>
      </c>
      <c r="I69" s="24">
        <f>I17/I12*1000</f>
        <v>991.9027334484172</v>
      </c>
      <c r="J69" s="20">
        <f>I69/H69*100</f>
        <v>100</v>
      </c>
      <c r="K69" s="24">
        <f>K17/K12*1000</f>
        <v>991.9027334484172</v>
      </c>
      <c r="L69" s="24">
        <f>L17/L12*1000</f>
        <v>991.9027334484172</v>
      </c>
      <c r="M69" s="7">
        <f t="shared" si="7"/>
        <v>100</v>
      </c>
      <c r="N69" s="23">
        <f>L69/K69*100</f>
        <v>100</v>
      </c>
    </row>
    <row r="70" spans="2:14" s="2" customFormat="1" ht="19.5" customHeight="1" thickBot="1">
      <c r="B70" s="42"/>
      <c r="C70" s="15" t="s">
        <v>99</v>
      </c>
      <c r="D70" s="15"/>
      <c r="E70" s="32" t="s">
        <v>61</v>
      </c>
      <c r="F70" s="33"/>
      <c r="G70" s="12" t="s">
        <v>123</v>
      </c>
      <c r="H70" s="28">
        <v>0</v>
      </c>
      <c r="I70" s="28">
        <v>0</v>
      </c>
      <c r="J70" s="20">
        <v>0</v>
      </c>
      <c r="K70" s="24">
        <v>0</v>
      </c>
      <c r="L70" s="24">
        <v>0</v>
      </c>
      <c r="M70" s="7">
        <v>0</v>
      </c>
      <c r="N70" s="23">
        <v>0</v>
      </c>
    </row>
    <row r="71" spans="2:14" s="2" customFormat="1" ht="18.75" customHeight="1" thickBot="1">
      <c r="B71" s="43"/>
      <c r="C71" s="12" t="s">
        <v>124</v>
      </c>
      <c r="D71" s="15"/>
      <c r="E71" s="37" t="s">
        <v>62</v>
      </c>
      <c r="F71" s="38"/>
      <c r="G71" s="12" t="s">
        <v>125</v>
      </c>
      <c r="H71" s="28">
        <v>48</v>
      </c>
      <c r="I71" s="28">
        <v>48</v>
      </c>
      <c r="J71" s="20">
        <f>I71/H71*100</f>
        <v>100</v>
      </c>
      <c r="K71" s="24">
        <v>48</v>
      </c>
      <c r="L71" s="24">
        <v>48</v>
      </c>
      <c r="M71" s="7">
        <f t="shared" si="7"/>
        <v>100</v>
      </c>
      <c r="N71" s="23">
        <f>L71/K71*100</f>
        <v>100</v>
      </c>
    </row>
    <row r="72" spans="2:3" s="2" customFormat="1" ht="15">
      <c r="B72" s="18"/>
      <c r="C72" s="18"/>
    </row>
    <row r="73" spans="2:6" s="2" customFormat="1" ht="15">
      <c r="B73" s="19"/>
      <c r="C73" s="19"/>
      <c r="D73" s="19"/>
      <c r="E73" s="19"/>
      <c r="F73" s="19"/>
    </row>
    <row r="74" spans="2:12" s="2" customFormat="1" ht="15">
      <c r="B74" s="19"/>
      <c r="C74" s="19"/>
      <c r="D74" s="19"/>
      <c r="E74" s="19"/>
      <c r="G74" s="25"/>
      <c r="H74" s="25"/>
      <c r="I74" s="29" t="s">
        <v>158</v>
      </c>
      <c r="J74" s="25"/>
      <c r="K74" s="25"/>
      <c r="L74" s="25"/>
    </row>
    <row r="75" spans="7:12" s="2" customFormat="1" ht="15">
      <c r="G75" s="25"/>
      <c r="H75" s="25"/>
      <c r="I75" s="29" t="s">
        <v>159</v>
      </c>
      <c r="J75" s="29"/>
      <c r="K75" s="25"/>
      <c r="L75" s="25"/>
    </row>
    <row r="76" spans="6:14" s="2" customFormat="1" ht="15">
      <c r="F76" s="29"/>
      <c r="G76" s="25"/>
      <c r="H76" s="25"/>
      <c r="I76" s="25"/>
      <c r="J76" s="29"/>
      <c r="K76" s="25"/>
      <c r="L76" s="25"/>
      <c r="M76" s="19"/>
      <c r="N76" s="19"/>
    </row>
    <row r="77" spans="8:14" s="2" customFormat="1" ht="15">
      <c r="H77" s="25"/>
      <c r="I77" s="39"/>
      <c r="J77" s="40"/>
      <c r="K77" s="40"/>
      <c r="L77" s="40"/>
      <c r="M77" s="40"/>
      <c r="N77" s="40"/>
    </row>
    <row r="78" spans="1:13" ht="15">
      <c r="A78" s="2"/>
      <c r="B78" s="2"/>
      <c r="C78" s="2"/>
      <c r="D78" s="2"/>
      <c r="E78" s="2"/>
      <c r="F78" s="2"/>
      <c r="G78" s="2"/>
      <c r="H78" s="2"/>
      <c r="I78" s="4"/>
      <c r="J78" s="4"/>
      <c r="K78" s="26"/>
      <c r="L78" s="27"/>
      <c r="M78" s="27"/>
    </row>
    <row r="79" spans="8:14" ht="15">
      <c r="H79" s="4"/>
      <c r="K79" s="34"/>
      <c r="L79" s="34"/>
      <c r="M79" s="34"/>
      <c r="N79" s="34"/>
    </row>
  </sheetData>
  <sheetProtection/>
  <mergeCells count="80">
    <mergeCell ref="A1:G1"/>
    <mergeCell ref="M1:N1"/>
    <mergeCell ref="A2:F2"/>
    <mergeCell ref="A3:F3"/>
    <mergeCell ref="A4:F4"/>
    <mergeCell ref="F5:N5"/>
    <mergeCell ref="F6:N6"/>
    <mergeCell ref="B8:D8"/>
    <mergeCell ref="E8:F8"/>
    <mergeCell ref="M8:N8"/>
    <mergeCell ref="B9:D10"/>
    <mergeCell ref="E9:F10"/>
    <mergeCell ref="G9:G10"/>
    <mergeCell ref="H9:H10"/>
    <mergeCell ref="I9:I10"/>
    <mergeCell ref="K9:K10"/>
    <mergeCell ref="L9:L10"/>
    <mergeCell ref="M9:N9"/>
    <mergeCell ref="C11:D11"/>
    <mergeCell ref="E11:F11"/>
    <mergeCell ref="E12:F12"/>
    <mergeCell ref="B13:B16"/>
    <mergeCell ref="E13:F13"/>
    <mergeCell ref="E16:F16"/>
    <mergeCell ref="E17:F17"/>
    <mergeCell ref="B18:B30"/>
    <mergeCell ref="E18:F18"/>
    <mergeCell ref="C19:C29"/>
    <mergeCell ref="E19:F19"/>
    <mergeCell ref="E20:F20"/>
    <mergeCell ref="D21:D28"/>
    <mergeCell ref="E21:F21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B38:B49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B62:B71"/>
    <mergeCell ref="E62:F62"/>
    <mergeCell ref="E63:F63"/>
    <mergeCell ref="E64:F64"/>
    <mergeCell ref="E65:F65"/>
    <mergeCell ref="E66:F66"/>
    <mergeCell ref="E67:F67"/>
    <mergeCell ref="E68:F68"/>
    <mergeCell ref="E57:F57"/>
    <mergeCell ref="E69:F69"/>
    <mergeCell ref="K79:N79"/>
    <mergeCell ref="J9:J10"/>
    <mergeCell ref="E70:F70"/>
    <mergeCell ref="E71:F71"/>
    <mergeCell ref="I77:N77"/>
    <mergeCell ref="E61:F61"/>
    <mergeCell ref="E55:F55"/>
    <mergeCell ref="E56:F56"/>
  </mergeCells>
  <printOptions/>
  <pageMargins left="0.75" right="0.34" top="0.96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utilizator buget2</cp:lastModifiedBy>
  <cp:lastPrinted>2022-10-25T08:40:42Z</cp:lastPrinted>
  <dcterms:created xsi:type="dcterms:W3CDTF">2017-12-28T08:09:43Z</dcterms:created>
  <dcterms:modified xsi:type="dcterms:W3CDTF">2022-10-25T08:41:16Z</dcterms:modified>
  <cp:category/>
  <cp:version/>
  <cp:contentType/>
  <cp:contentStatus/>
</cp:coreProperties>
</file>